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6840" activeTab="0"/>
  </bookViews>
  <sheets>
    <sheet name="授權數量統計" sheetId="1" r:id="rId1"/>
  </sheets>
  <definedNames/>
  <calcPr fullCalcOnLoad="1"/>
</workbook>
</file>

<file path=xl/comments1.xml><?xml version="1.0" encoding="utf-8"?>
<comments xmlns="http://schemas.openxmlformats.org/spreadsheetml/2006/main">
  <authors>
    <author>yating</author>
  </authors>
  <commentList>
    <comment ref="C4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王怡仁、李世鳴、馬德明</t>
        </r>
      </text>
    </comment>
    <comment ref="C5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吳光庭</t>
        </r>
      </text>
    </comment>
    <comment ref="C6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李宗翰、康尚文</t>
        </r>
      </text>
    </comment>
    <comment ref="C8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張煖、余宣賦、吳容銘、葉和明、林正嵐、陳錫仁、鄭廖平、葉和明、陳逸航、鄭東文、張正良、許世杰、林國賡、賴偉淇、張朝欽、張裕祺</t>
        </r>
      </text>
    </comment>
    <comment ref="C9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郭經華</t>
        </r>
      </text>
    </comment>
    <comment ref="C10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虞國興、陳俊成、盧博堅、李奇旺</t>
        </r>
      </text>
    </comment>
    <comment ref="C11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楊長義、段永定</t>
        </r>
      </text>
    </comment>
    <comment ref="C12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王樾</t>
        </r>
      </text>
    </comment>
    <comment ref="C13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林信成、歐陽崇榮、林素甘、邱炯友(990430)、宋雪芳(990430)、賴玲玲(990430)、林雯瑤(990430)</t>
        </r>
      </text>
    </comment>
    <comment ref="C14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</t>
        </r>
      </text>
    </comment>
    <comment ref="C15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趙雅麗、王慰慈</t>
        </r>
      </text>
    </comment>
    <comment ref="C17" authorId="0">
      <text>
        <r>
          <rPr>
            <b/>
            <sz val="9"/>
            <rFont val="新細明體"/>
            <family val="1"/>
          </rPr>
          <t>yating:
吳寬、林盛彬、何萬儀</t>
        </r>
      </text>
    </comment>
    <comment ref="C18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張慶國</t>
        </r>
      </text>
    </comment>
    <comment ref="C19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彭春陽、河村裕之(990623)、落合由治(990623)、王美玲(990623)、曾秋桂(990623)、江雯薰(990623)、施信余(990623)、廖育卿(990623)、鍾慈馨(990623)、張瓊玲(990623)、蕭碧盞(990623)、闕百華(990623)、冨田哲(990623)、田世民(990623)、劉長輝(990623)、堀越和男(990623)、顧錦芬(990623)、孫寅華(990623)、鍾芳珍(990623)、齊藤司良(990623)</t>
        </r>
      </text>
    </comment>
    <comment ref="C20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宋美璍、黃逸民</t>
        </r>
      </text>
    </comment>
    <comment ref="C21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楊淑娟、李佩華</t>
        </r>
      </text>
    </comment>
    <comment ref="C22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魏榮治</t>
        </r>
      </text>
    </comment>
    <comment ref="C23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林宜男、林志鴻</t>
        </r>
      </text>
    </comment>
    <comment ref="C24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邱建良</t>
        </r>
      </text>
    </comment>
    <comment ref="C25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胡宜仁、高棟梁</t>
        </r>
      </text>
    </comment>
    <comment ref="C26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梁文榮</t>
        </r>
      </text>
    </comment>
    <comment ref="C27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莊希豐</t>
        </r>
      </text>
    </comment>
    <comment ref="C28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王高成</t>
        </r>
      </text>
    </comment>
    <comment ref="C29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張五岳</t>
        </r>
      </text>
    </comment>
    <comment ref="C31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陳小雀</t>
        </r>
      </text>
    </comment>
    <comment ref="C32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任燿廷、胡慶山</t>
        </r>
      </text>
    </comment>
    <comment ref="C33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吳明清、張家宜、楊瑩</t>
        </r>
      </text>
    </comment>
    <comment ref="C34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李麗君、柯志恩</t>
        </r>
      </text>
    </comment>
    <comment ref="C35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陳國華</t>
        </r>
      </text>
    </comment>
    <comment ref="C36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陳瑞貴</t>
        </r>
      </text>
    </comment>
    <comment ref="C37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游家政</t>
        </r>
      </text>
    </comment>
    <comment ref="C38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游家政</t>
        </r>
      </text>
    </comment>
    <comment ref="C39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高熏芳、徐新逸、何俐安</t>
        </r>
      </text>
    </comment>
    <comment ref="C40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王三郎、王伯昌、陳幹男、薛文發</t>
        </r>
      </text>
    </comment>
    <comment ref="C42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曾文哲</t>
        </r>
      </text>
    </comment>
    <comment ref="C43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王居卿、黃曼琴</t>
        </r>
      </text>
    </comment>
    <comment ref="C44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徐煥智、吳錦波、劉艾華、黃明達、楊明玉、謝順金、蕭瑞祥</t>
        </r>
      </text>
    </comment>
    <comment ref="C45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時序時、陳海鳴</t>
        </r>
      </text>
    </comment>
    <comment ref="C47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黃一峯</t>
        </r>
      </text>
    </comment>
    <comment ref="C49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蔡宗儒、吳碩傑、陳怡如(分機2984)、張春桃</t>
        </r>
      </text>
    </comment>
    <comment ref="C54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吳錦波</t>
        </r>
      </text>
    </comment>
    <comment ref="C55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吳錦波</t>
        </r>
      </text>
    </comment>
    <comment ref="C57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蕭淑芬、黃德壽</t>
        </r>
      </text>
    </comment>
    <comment ref="C58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陳國樑</t>
        </r>
      </text>
    </comment>
  </commentList>
</comments>
</file>

<file path=xl/sharedStrings.xml><?xml version="1.0" encoding="utf-8"?>
<sst xmlns="http://schemas.openxmlformats.org/spreadsheetml/2006/main" count="82" uniqueCount="82">
  <si>
    <t>授權人數統計總表(截至101.04.30)</t>
  </si>
  <si>
    <r>
      <t>須授權人數數據皆擷取自人事室網站公告資料(資料日期: 101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04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20</t>
    </r>
    <r>
      <rPr>
        <sz val="12"/>
        <rFont val="新細明體"/>
        <family val="1"/>
      </rPr>
      <t>)</t>
    </r>
  </si>
  <si>
    <t>院別</t>
  </si>
  <si>
    <t>系所</t>
  </si>
  <si>
    <t>已授權人數</t>
  </si>
  <si>
    <t>(專任)須授權人數</t>
  </si>
  <si>
    <t>(專任)系所授權率</t>
  </si>
  <si>
    <t>兼任</t>
  </si>
  <si>
    <t>(專兼任)須授權人數</t>
  </si>
  <si>
    <t>(專兼任)系所授權率</t>
  </si>
  <si>
    <t>院已授權總數</t>
  </si>
  <si>
    <t>院須授權總數</t>
  </si>
  <si>
    <t>院授權率</t>
  </si>
  <si>
    <t>工學院</t>
  </si>
  <si>
    <t>航空太空工程學系暨研究所</t>
  </si>
  <si>
    <t>建築學系暨研究所</t>
  </si>
  <si>
    <t>機械與機電工程學系暨研究所</t>
  </si>
  <si>
    <t>電機工程學系暨研究所</t>
  </si>
  <si>
    <t>化學工程與材料工程學系暨研究所</t>
  </si>
  <si>
    <t>資訊工程學系暨研究所</t>
  </si>
  <si>
    <t>水資源及環境工程學系暨研究所</t>
  </si>
  <si>
    <t>土木工程學系暨研究所</t>
  </si>
  <si>
    <t>文學院</t>
  </si>
  <si>
    <t>歷史學系暨研究所</t>
  </si>
  <si>
    <t>資訊與圖書館學系暨研究所</t>
  </si>
  <si>
    <t>中國文學學系暨研究所</t>
  </si>
  <si>
    <t>大眾傳播學系暨研究所</t>
  </si>
  <si>
    <t xml:space="preserve">資訊傳播學系暨研究所 </t>
  </si>
  <si>
    <t>外語學院</t>
  </si>
  <si>
    <t>西班牙語文學系暨研究所</t>
  </si>
  <si>
    <t>俄國語文學系</t>
  </si>
  <si>
    <t>日本語文學系暨研究所</t>
  </si>
  <si>
    <t>英文學系暨研究所</t>
  </si>
  <si>
    <t>法國語文學系暨研究所</t>
  </si>
  <si>
    <t>德國語文學系</t>
  </si>
  <si>
    <t>商學院</t>
  </si>
  <si>
    <t>國際企業學系暨研究所</t>
  </si>
  <si>
    <t>財務金融學系暨研究所</t>
  </si>
  <si>
    <t>保險學系暨研究所</t>
  </si>
  <si>
    <t>產業經濟學系暨研究所</t>
  </si>
  <si>
    <t>經濟學系暨研究所</t>
  </si>
  <si>
    <t>國際學院</t>
  </si>
  <si>
    <t>國際事務與戰略研究所</t>
  </si>
  <si>
    <t>中國大陸研究所</t>
  </si>
  <si>
    <t>歐洲研究所</t>
  </si>
  <si>
    <t>美洲研究所</t>
  </si>
  <si>
    <t>亞洲研究所</t>
  </si>
  <si>
    <t>教育學院</t>
  </si>
  <si>
    <t>教育政策與領導研究所</t>
  </si>
  <si>
    <t>教育心理與諮商研究所</t>
  </si>
  <si>
    <t>通識與核心課程中心</t>
  </si>
  <si>
    <t>未來學研究所</t>
  </si>
  <si>
    <t>師資培育中心</t>
  </si>
  <si>
    <t>課程與教學研究所</t>
  </si>
  <si>
    <t>教育科技學系暨研究所</t>
  </si>
  <si>
    <t>理學院</t>
  </si>
  <si>
    <t>化學學系暨研究所</t>
  </si>
  <si>
    <t>數學學系暨研究所</t>
  </si>
  <si>
    <t>物理學系暨研究所</t>
  </si>
  <si>
    <t>管理學院</t>
  </si>
  <si>
    <t>企業管理學系暨研究所</t>
  </si>
  <si>
    <t>資訊管理學系暨研究所</t>
  </si>
  <si>
    <t>管理科學學系暨研究所</t>
  </si>
  <si>
    <t>會計學系暨研究所</t>
  </si>
  <si>
    <t>公共行政學系暨研究所</t>
  </si>
  <si>
    <t>運輸管理學系暨研究所</t>
  </si>
  <si>
    <t>統計學系暨研究所</t>
  </si>
  <si>
    <t>全球創業發展學院</t>
  </si>
  <si>
    <t>資訊創新與科技學系</t>
  </si>
  <si>
    <t>國際觀光管理學系</t>
  </si>
  <si>
    <t>多元文化與語言學系</t>
  </si>
  <si>
    <t>全球化政治與經濟學系</t>
  </si>
  <si>
    <t>社區發展學院</t>
  </si>
  <si>
    <t>休閒產業學系</t>
  </si>
  <si>
    <t>服務業經營學系</t>
  </si>
  <si>
    <t>景觀建築與管理學系</t>
  </si>
  <si>
    <t>校內
單位</t>
  </si>
  <si>
    <t>體育室</t>
  </si>
  <si>
    <t>軍訓室</t>
  </si>
  <si>
    <t>總數</t>
  </si>
  <si>
    <t>備註說明</t>
  </si>
  <si>
    <t>※ 跨系教師：游家政(課程所、師培)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</si>
</sst>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4"/>
      <name val="新細明體"/>
      <family val="1"/>
    </font>
    <font>
      <b/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double"/>
      <top style="thick"/>
      <bottom style="double"/>
    </border>
    <border>
      <left>
        <color indexed="63"/>
      </left>
      <right style="double"/>
      <top style="thick"/>
      <bottom style="double"/>
    </border>
    <border>
      <left style="double"/>
      <right style="double"/>
      <top style="thick"/>
      <bottom style="double"/>
    </border>
    <border>
      <left style="double"/>
      <right>
        <color indexed="63"/>
      </right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ck"/>
      <top style="thin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23" fillId="0" borderId="0" applyFont="0" applyFill="0" applyBorder="0" applyAlignment="0" applyProtection="0"/>
    <xf numFmtId="0" fontId="28" fillId="22" borderId="2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9" fillId="0" borderId="3" applyNumberFormat="0" applyFill="0" applyAlignment="0" applyProtection="0"/>
    <xf numFmtId="0" fontId="23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20" fillId="12" borderId="12" xfId="0" applyFont="1" applyFill="1" applyBorder="1" applyAlignment="1">
      <alignment horizontal="center" vertical="center"/>
    </xf>
    <xf numFmtId="0" fontId="20" fillId="12" borderId="13" xfId="0" applyFont="1" applyFill="1" applyBorder="1" applyAlignment="1">
      <alignment horizontal="center" vertical="center"/>
    </xf>
    <xf numFmtId="0" fontId="20" fillId="12" borderId="14" xfId="0" applyFont="1" applyFill="1" applyBorder="1" applyAlignment="1">
      <alignment horizontal="center" vertical="center"/>
    </xf>
    <xf numFmtId="0" fontId="20" fillId="12" borderId="15" xfId="0" applyFont="1" applyFill="1" applyBorder="1" applyAlignment="1">
      <alignment horizontal="center" vertical="center"/>
    </xf>
    <xf numFmtId="0" fontId="20" fillId="12" borderId="16" xfId="0" applyFont="1" applyFill="1" applyBorder="1" applyAlignment="1">
      <alignment horizontal="center" vertical="center"/>
    </xf>
    <xf numFmtId="0" fontId="20" fillId="12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0" fillId="0" borderId="18" xfId="0" applyFont="1" applyFill="1" applyBorder="1" applyAlignment="1">
      <alignment horizontal="center" vertical="center" textRotation="255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0" fontId="0" fillId="0" borderId="22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0" fontId="0" fillId="0" borderId="24" xfId="0" applyNumberFormat="1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0" fontId="0" fillId="0" borderId="28" xfId="0" applyNumberFormat="1" applyFont="1" applyFill="1" applyBorder="1" applyAlignment="1">
      <alignment horizontal="center" vertical="center"/>
    </xf>
    <xf numFmtId="10" fontId="0" fillId="0" borderId="29" xfId="0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30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0" fontId="0" fillId="0" borderId="34" xfId="0" applyNumberFormat="1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 vertical="center"/>
    </xf>
    <xf numFmtId="10" fontId="0" fillId="0" borderId="33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0" fontId="0" fillId="0" borderId="36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vertical="center"/>
    </xf>
    <xf numFmtId="0" fontId="20" fillId="6" borderId="37" xfId="0" applyFont="1" applyFill="1" applyBorder="1" applyAlignment="1">
      <alignment horizontal="center" vertical="center" textRotation="255"/>
    </xf>
    <xf numFmtId="0" fontId="0" fillId="6" borderId="38" xfId="0" applyFont="1" applyFill="1" applyBorder="1" applyAlignment="1">
      <alignment vertical="center"/>
    </xf>
    <xf numFmtId="0" fontId="0" fillId="6" borderId="20" xfId="0" applyFont="1" applyFill="1" applyBorder="1" applyAlignment="1">
      <alignment vertical="center"/>
    </xf>
    <xf numFmtId="0" fontId="0" fillId="6" borderId="21" xfId="0" applyFont="1" applyFill="1" applyBorder="1" applyAlignment="1">
      <alignment vertical="center"/>
    </xf>
    <xf numFmtId="10" fontId="0" fillId="6" borderId="22" xfId="0" applyNumberFormat="1" applyFont="1" applyFill="1" applyBorder="1" applyAlignment="1">
      <alignment vertical="center"/>
    </xf>
    <xf numFmtId="0" fontId="0" fillId="6" borderId="22" xfId="0" applyNumberFormat="1" applyFont="1" applyFill="1" applyBorder="1" applyAlignment="1">
      <alignment vertical="center"/>
    </xf>
    <xf numFmtId="0" fontId="0" fillId="6" borderId="21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10" fontId="0" fillId="6" borderId="24" xfId="0" applyNumberFormat="1" applyFont="1" applyFill="1" applyBorder="1" applyAlignment="1">
      <alignment horizontal="center" vertical="center"/>
    </xf>
    <xf numFmtId="0" fontId="20" fillId="6" borderId="39" xfId="0" applyFont="1" applyFill="1" applyBorder="1" applyAlignment="1">
      <alignment horizontal="center" vertical="center" textRotation="255"/>
    </xf>
    <xf numFmtId="0" fontId="0" fillId="6" borderId="26" xfId="0" applyFont="1" applyFill="1" applyBorder="1" applyAlignment="1">
      <alignment vertical="center"/>
    </xf>
    <xf numFmtId="0" fontId="0" fillId="6" borderId="27" xfId="0" applyFont="1" applyFill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10" fontId="0" fillId="6" borderId="29" xfId="0" applyNumberFormat="1" applyFont="1" applyFill="1" applyBorder="1" applyAlignment="1">
      <alignment vertical="center"/>
    </xf>
    <xf numFmtId="0" fontId="0" fillId="6" borderId="29" xfId="0" applyNumberFormat="1" applyFont="1" applyFill="1" applyBorder="1" applyAlignment="1">
      <alignment vertical="center"/>
    </xf>
    <xf numFmtId="0" fontId="0" fillId="6" borderId="10" xfId="0" applyFont="1" applyFill="1" applyBorder="1" applyAlignment="1">
      <alignment horizontal="center" vertical="center"/>
    </xf>
    <xf numFmtId="10" fontId="0" fillId="6" borderId="28" xfId="0" applyNumberFormat="1" applyFont="1" applyFill="1" applyBorder="1" applyAlignment="1">
      <alignment horizontal="center" vertical="center"/>
    </xf>
    <xf numFmtId="0" fontId="20" fillId="6" borderId="40" xfId="0" applyFont="1" applyFill="1" applyBorder="1" applyAlignment="1">
      <alignment horizontal="center" vertical="center" textRotation="255"/>
    </xf>
    <xf numFmtId="0" fontId="0" fillId="6" borderId="31" xfId="0" applyFont="1" applyFill="1" applyBorder="1" applyAlignment="1">
      <alignment vertical="center"/>
    </xf>
    <xf numFmtId="0" fontId="0" fillId="6" borderId="32" xfId="0" applyFont="1" applyFill="1" applyBorder="1" applyAlignment="1">
      <alignment vertical="center"/>
    </xf>
    <xf numFmtId="0" fontId="0" fillId="6" borderId="33" xfId="0" applyFont="1" applyFill="1" applyBorder="1" applyAlignment="1">
      <alignment vertical="center"/>
    </xf>
    <xf numFmtId="10" fontId="0" fillId="6" borderId="34" xfId="0" applyNumberFormat="1" applyFont="1" applyFill="1" applyBorder="1" applyAlignment="1">
      <alignment vertical="center"/>
    </xf>
    <xf numFmtId="0" fontId="0" fillId="6" borderId="34" xfId="0" applyNumberFormat="1" applyFont="1" applyFill="1" applyBorder="1" applyAlignment="1">
      <alignment vertical="center"/>
    </xf>
    <xf numFmtId="0" fontId="0" fillId="6" borderId="41" xfId="0" applyNumberFormat="1" applyFont="1" applyFill="1" applyBorder="1" applyAlignment="1">
      <alignment vertical="center"/>
    </xf>
    <xf numFmtId="10" fontId="0" fillId="6" borderId="35" xfId="0" applyNumberFormat="1" applyFont="1" applyFill="1" applyBorder="1" applyAlignment="1">
      <alignment vertical="center"/>
    </xf>
    <xf numFmtId="0" fontId="0" fillId="6" borderId="33" xfId="0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10" fontId="0" fillId="6" borderId="36" xfId="0" applyNumberFormat="1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 textRotation="255"/>
    </xf>
    <xf numFmtId="0" fontId="0" fillId="0" borderId="38" xfId="0" applyFont="1" applyFill="1" applyBorder="1" applyAlignment="1">
      <alignment vertical="center"/>
    </xf>
    <xf numFmtId="0" fontId="20" fillId="0" borderId="39" xfId="0" applyFont="1" applyFill="1" applyBorder="1" applyAlignment="1">
      <alignment horizontal="center" vertical="center" textRotation="255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0" fontId="0" fillId="0" borderId="44" xfId="0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vertical="center"/>
    </xf>
    <xf numFmtId="0" fontId="0" fillId="0" borderId="45" xfId="0" applyNumberFormat="1" applyFont="1" applyFill="1" applyBorder="1" applyAlignment="1">
      <alignment vertical="center"/>
    </xf>
    <xf numFmtId="10" fontId="0" fillId="0" borderId="23" xfId="0" applyNumberFormat="1" applyFont="1" applyFill="1" applyBorder="1" applyAlignment="1">
      <alignment vertical="center"/>
    </xf>
    <xf numFmtId="10" fontId="0" fillId="0" borderId="46" xfId="0" applyNumberFormat="1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vertical="center"/>
    </xf>
    <xf numFmtId="0" fontId="0" fillId="6" borderId="47" xfId="0" applyFont="1" applyFill="1" applyBorder="1" applyAlignment="1">
      <alignment vertical="center"/>
    </xf>
    <xf numFmtId="0" fontId="0" fillId="6" borderId="48" xfId="0" applyFont="1" applyFill="1" applyBorder="1" applyAlignment="1">
      <alignment vertical="center"/>
    </xf>
    <xf numFmtId="10" fontId="0" fillId="6" borderId="49" xfId="0" applyNumberFormat="1" applyFont="1" applyFill="1" applyBorder="1" applyAlignment="1">
      <alignment vertical="center"/>
    </xf>
    <xf numFmtId="0" fontId="0" fillId="6" borderId="49" xfId="0" applyNumberFormat="1" applyFont="1" applyFill="1" applyBorder="1" applyAlignment="1">
      <alignment vertical="center"/>
    </xf>
    <xf numFmtId="0" fontId="0" fillId="6" borderId="48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10" fontId="0" fillId="6" borderId="51" xfId="0" applyNumberFormat="1" applyFont="1" applyFill="1" applyBorder="1" applyAlignment="1">
      <alignment horizontal="center" vertical="center"/>
    </xf>
    <xf numFmtId="10" fontId="0" fillId="6" borderId="41" xfId="0" applyNumberFormat="1" applyFont="1" applyFill="1" applyBorder="1" applyAlignment="1">
      <alignment vertical="center"/>
    </xf>
    <xf numFmtId="10" fontId="0" fillId="0" borderId="45" xfId="0" applyNumberFormat="1" applyFont="1" applyFill="1" applyBorder="1" applyAlignment="1">
      <alignment vertical="center"/>
    </xf>
    <xf numFmtId="0" fontId="20" fillId="0" borderId="25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10" fontId="0" fillId="0" borderId="53" xfId="0" applyNumberFormat="1" applyFont="1" applyFill="1" applyBorder="1" applyAlignment="1">
      <alignment horizontal="center" vertical="center"/>
    </xf>
    <xf numFmtId="10" fontId="0" fillId="0" borderId="54" xfId="0" applyNumberFormat="1" applyFont="1" applyFill="1" applyBorder="1" applyAlignment="1">
      <alignment horizontal="center" vertical="center"/>
    </xf>
    <xf numFmtId="10" fontId="0" fillId="0" borderId="55" xfId="0" applyNumberFormat="1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 wrapText="1"/>
    </xf>
    <xf numFmtId="0" fontId="0" fillId="23" borderId="0" xfId="0" applyFont="1" applyFill="1" applyAlignment="1">
      <alignment vertical="center"/>
    </xf>
    <xf numFmtId="0" fontId="20" fillId="6" borderId="25" xfId="0" applyFont="1" applyFill="1" applyBorder="1" applyAlignment="1">
      <alignment horizontal="center" vertical="center" wrapText="1"/>
    </xf>
    <xf numFmtId="0" fontId="0" fillId="6" borderId="52" xfId="0" applyFont="1" applyFill="1" applyBorder="1" applyAlignment="1">
      <alignment vertical="center"/>
    </xf>
    <xf numFmtId="0" fontId="20" fillId="6" borderId="30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3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10" fontId="0" fillId="0" borderId="24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vertical="center"/>
    </xf>
    <xf numFmtId="10" fontId="0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0" fontId="0" fillId="0" borderId="28" xfId="0" applyNumberFormat="1" applyFont="1" applyFill="1" applyBorder="1" applyAlignment="1">
      <alignment horizontal="center" vertical="center"/>
    </xf>
    <xf numFmtId="0" fontId="20" fillId="12" borderId="59" xfId="0" applyFont="1" applyFill="1" applyBorder="1" applyAlignment="1">
      <alignment horizontal="center" vertical="center"/>
    </xf>
    <xf numFmtId="0" fontId="0" fillId="12" borderId="60" xfId="0" applyFont="1" applyFill="1" applyBorder="1" applyAlignment="1">
      <alignment vertical="center"/>
    </xf>
    <xf numFmtId="0" fontId="0" fillId="12" borderId="61" xfId="0" applyFont="1" applyFill="1" applyBorder="1" applyAlignment="1">
      <alignment vertical="center"/>
    </xf>
    <xf numFmtId="0" fontId="0" fillId="12" borderId="61" xfId="0" applyNumberFormat="1" applyFont="1" applyFill="1" applyBorder="1" applyAlignment="1">
      <alignment vertical="center"/>
    </xf>
    <xf numFmtId="0" fontId="0" fillId="12" borderId="62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80" zoomScaleNormal="80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61" sqref="D61"/>
    </sheetView>
  </sheetViews>
  <sheetFormatPr defaultColWidth="9.00390625" defaultRowHeight="16.5"/>
  <cols>
    <col min="1" max="1" width="9.125" style="119" customWidth="1"/>
    <col min="2" max="2" width="22.625" style="2" customWidth="1"/>
    <col min="3" max="3" width="11.625" style="2" customWidth="1"/>
    <col min="4" max="4" width="17.625" style="2" customWidth="1"/>
    <col min="5" max="5" width="16.875" style="2" customWidth="1"/>
    <col min="6" max="6" width="5.875" style="2" customWidth="1"/>
    <col min="7" max="7" width="19.125" style="2" customWidth="1"/>
    <col min="8" max="8" width="19.625" style="2" customWidth="1"/>
    <col min="9" max="10" width="13.50390625" style="2" customWidth="1"/>
    <col min="11" max="11" width="10.125" style="2" customWidth="1"/>
    <col min="12" max="16384" width="9.00390625" style="2" customWidth="1"/>
  </cols>
  <sheetData>
    <row r="1" spans="1:11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25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0" customFormat="1" ht="21" customHeight="1" thickBot="1" thickTop="1">
      <c r="A3" s="4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7" t="s">
        <v>9</v>
      </c>
      <c r="I3" s="8" t="s">
        <v>10</v>
      </c>
      <c r="J3" s="8" t="s">
        <v>11</v>
      </c>
      <c r="K3" s="9" t="s">
        <v>12</v>
      </c>
    </row>
    <row r="4" spans="1:11" ht="18" customHeight="1" thickTop="1">
      <c r="A4" s="11" t="s">
        <v>13</v>
      </c>
      <c r="B4" s="12" t="s">
        <v>14</v>
      </c>
      <c r="C4" s="13">
        <v>3</v>
      </c>
      <c r="D4" s="14">
        <v>14</v>
      </c>
      <c r="E4" s="15">
        <f>C4/D4</f>
        <v>0.21428571428571427</v>
      </c>
      <c r="F4" s="16">
        <v>6</v>
      </c>
      <c r="G4" s="16">
        <f>D4+F4</f>
        <v>20</v>
      </c>
      <c r="H4" s="15">
        <f>C4/G4</f>
        <v>0.15</v>
      </c>
      <c r="I4" s="17">
        <f>SUM(C4:C11)</f>
        <v>29</v>
      </c>
      <c r="J4" s="18">
        <f>SUM(G4:G11)</f>
        <v>273</v>
      </c>
      <c r="K4" s="19">
        <f>I4/J4</f>
        <v>0.10622710622710622</v>
      </c>
    </row>
    <row r="5" spans="1:11" ht="18" customHeight="1">
      <c r="A5" s="20"/>
      <c r="B5" s="21" t="s">
        <v>15</v>
      </c>
      <c r="C5" s="22">
        <v>1</v>
      </c>
      <c r="D5" s="23">
        <v>18</v>
      </c>
      <c r="E5" s="15">
        <f aca="true" t="shared" si="0" ref="E5:E58">C5/D5</f>
        <v>0.05555555555555555</v>
      </c>
      <c r="F5" s="16">
        <v>32</v>
      </c>
      <c r="G5" s="16">
        <f aca="true" t="shared" si="1" ref="G5:G58">D5+F5</f>
        <v>50</v>
      </c>
      <c r="H5" s="15">
        <f aca="true" t="shared" si="2" ref="H5:H58">C5/G5</f>
        <v>0.02</v>
      </c>
      <c r="I5" s="24"/>
      <c r="J5" s="18"/>
      <c r="K5" s="25"/>
    </row>
    <row r="6" spans="1:11" ht="18" customHeight="1">
      <c r="A6" s="20"/>
      <c r="B6" s="21" t="s">
        <v>16</v>
      </c>
      <c r="C6" s="22">
        <v>2</v>
      </c>
      <c r="D6" s="23">
        <v>16</v>
      </c>
      <c r="E6" s="15">
        <f t="shared" si="0"/>
        <v>0.125</v>
      </c>
      <c r="F6" s="16">
        <v>8</v>
      </c>
      <c r="G6" s="16">
        <f t="shared" si="1"/>
        <v>24</v>
      </c>
      <c r="H6" s="15">
        <f t="shared" si="2"/>
        <v>0.08333333333333333</v>
      </c>
      <c r="I6" s="24"/>
      <c r="J6" s="18"/>
      <c r="K6" s="25"/>
    </row>
    <row r="7" spans="1:11" ht="18" customHeight="1">
      <c r="A7" s="20"/>
      <c r="B7" s="21" t="s">
        <v>17</v>
      </c>
      <c r="C7" s="22">
        <v>0</v>
      </c>
      <c r="D7" s="23">
        <v>25</v>
      </c>
      <c r="E7" s="26">
        <f t="shared" si="0"/>
        <v>0</v>
      </c>
      <c r="F7" s="27">
        <v>19</v>
      </c>
      <c r="G7" s="16">
        <f t="shared" si="1"/>
        <v>44</v>
      </c>
      <c r="H7" s="15">
        <f t="shared" si="2"/>
        <v>0</v>
      </c>
      <c r="I7" s="24"/>
      <c r="J7" s="18"/>
      <c r="K7" s="25"/>
    </row>
    <row r="8" spans="1:12" ht="18" customHeight="1">
      <c r="A8" s="20"/>
      <c r="B8" s="21" t="s">
        <v>18</v>
      </c>
      <c r="C8" s="22">
        <v>16</v>
      </c>
      <c r="D8" s="23">
        <v>20</v>
      </c>
      <c r="E8" s="26">
        <f t="shared" si="0"/>
        <v>0.8</v>
      </c>
      <c r="F8" s="27">
        <v>7</v>
      </c>
      <c r="G8" s="16">
        <f t="shared" si="1"/>
        <v>27</v>
      </c>
      <c r="H8" s="15">
        <f t="shared" si="2"/>
        <v>0.5925925925925926</v>
      </c>
      <c r="I8" s="24"/>
      <c r="J8" s="18"/>
      <c r="K8" s="25"/>
      <c r="L8" s="28"/>
    </row>
    <row r="9" spans="1:12" ht="18" customHeight="1">
      <c r="A9" s="20"/>
      <c r="B9" s="21" t="s">
        <v>19</v>
      </c>
      <c r="C9" s="22">
        <v>1</v>
      </c>
      <c r="D9" s="23">
        <v>26</v>
      </c>
      <c r="E9" s="26">
        <f t="shared" si="0"/>
        <v>0.038461538461538464</v>
      </c>
      <c r="F9" s="27">
        <v>28</v>
      </c>
      <c r="G9" s="16">
        <f t="shared" si="1"/>
        <v>54</v>
      </c>
      <c r="H9" s="15">
        <f t="shared" si="2"/>
        <v>0.018518518518518517</v>
      </c>
      <c r="I9" s="24"/>
      <c r="J9" s="18"/>
      <c r="K9" s="25"/>
      <c r="L9" s="28"/>
    </row>
    <row r="10" spans="1:12" ht="18" customHeight="1">
      <c r="A10" s="20"/>
      <c r="B10" s="21" t="s">
        <v>20</v>
      </c>
      <c r="C10" s="22">
        <v>4</v>
      </c>
      <c r="D10" s="23">
        <v>17</v>
      </c>
      <c r="E10" s="26">
        <f t="shared" si="0"/>
        <v>0.23529411764705882</v>
      </c>
      <c r="F10" s="27">
        <v>4</v>
      </c>
      <c r="G10" s="16">
        <f t="shared" si="1"/>
        <v>21</v>
      </c>
      <c r="H10" s="15">
        <f t="shared" si="2"/>
        <v>0.19047619047619047</v>
      </c>
      <c r="I10" s="24"/>
      <c r="J10" s="18"/>
      <c r="K10" s="25"/>
      <c r="L10" s="28"/>
    </row>
    <row r="11" spans="1:12" ht="18" customHeight="1" thickBot="1">
      <c r="A11" s="29"/>
      <c r="B11" s="30" t="s">
        <v>21</v>
      </c>
      <c r="C11" s="31">
        <v>2</v>
      </c>
      <c r="D11" s="32">
        <v>18</v>
      </c>
      <c r="E11" s="33">
        <f t="shared" si="0"/>
        <v>0.1111111111111111</v>
      </c>
      <c r="F11" s="34">
        <v>15</v>
      </c>
      <c r="G11" s="34">
        <f t="shared" si="1"/>
        <v>33</v>
      </c>
      <c r="H11" s="35">
        <f t="shared" si="2"/>
        <v>0.06060606060606061</v>
      </c>
      <c r="I11" s="36"/>
      <c r="J11" s="37"/>
      <c r="K11" s="38"/>
      <c r="L11" s="39"/>
    </row>
    <row r="12" spans="1:12" ht="18" customHeight="1" thickTop="1">
      <c r="A12" s="40" t="s">
        <v>22</v>
      </c>
      <c r="B12" s="41" t="s">
        <v>23</v>
      </c>
      <c r="C12" s="42">
        <v>1</v>
      </c>
      <c r="D12" s="43">
        <v>13</v>
      </c>
      <c r="E12" s="44">
        <f t="shared" si="0"/>
        <v>0.07692307692307693</v>
      </c>
      <c r="F12" s="45">
        <v>6</v>
      </c>
      <c r="G12" s="45">
        <f t="shared" si="1"/>
        <v>19</v>
      </c>
      <c r="H12" s="44">
        <f t="shared" si="2"/>
        <v>0.05263157894736842</v>
      </c>
      <c r="I12" s="46">
        <f>SUM(C12:C16)</f>
        <v>10</v>
      </c>
      <c r="J12" s="47">
        <f>SUM(G12:G16)</f>
        <v>138</v>
      </c>
      <c r="K12" s="48">
        <f>I12/J12</f>
        <v>0.07246376811594203</v>
      </c>
      <c r="L12" s="28"/>
    </row>
    <row r="13" spans="1:12" ht="18" customHeight="1">
      <c r="A13" s="49"/>
      <c r="B13" s="50" t="s">
        <v>24</v>
      </c>
      <c r="C13" s="51">
        <v>7</v>
      </c>
      <c r="D13" s="52">
        <v>10</v>
      </c>
      <c r="E13" s="53">
        <f t="shared" si="0"/>
        <v>0.7</v>
      </c>
      <c r="F13" s="54">
        <v>6</v>
      </c>
      <c r="G13" s="45">
        <f t="shared" si="1"/>
        <v>16</v>
      </c>
      <c r="H13" s="44">
        <f t="shared" si="2"/>
        <v>0.4375</v>
      </c>
      <c r="I13" s="55"/>
      <c r="J13" s="47"/>
      <c r="K13" s="56"/>
      <c r="L13" s="28"/>
    </row>
    <row r="14" spans="1:12" ht="18" customHeight="1">
      <c r="A14" s="49"/>
      <c r="B14" s="50" t="s">
        <v>25</v>
      </c>
      <c r="C14" s="51">
        <v>0</v>
      </c>
      <c r="D14" s="52">
        <v>25</v>
      </c>
      <c r="E14" s="53">
        <f t="shared" si="0"/>
        <v>0</v>
      </c>
      <c r="F14" s="54">
        <v>43</v>
      </c>
      <c r="G14" s="45">
        <f t="shared" si="1"/>
        <v>68</v>
      </c>
      <c r="H14" s="44">
        <f t="shared" si="2"/>
        <v>0</v>
      </c>
      <c r="I14" s="55"/>
      <c r="J14" s="47"/>
      <c r="K14" s="56"/>
      <c r="L14" s="28"/>
    </row>
    <row r="15" spans="1:12" ht="18" customHeight="1">
      <c r="A15" s="49"/>
      <c r="B15" s="50" t="s">
        <v>26</v>
      </c>
      <c r="C15" s="51">
        <v>2</v>
      </c>
      <c r="D15" s="52">
        <v>11</v>
      </c>
      <c r="E15" s="53">
        <f t="shared" si="0"/>
        <v>0.18181818181818182</v>
      </c>
      <c r="F15" s="54">
        <v>10</v>
      </c>
      <c r="G15" s="45">
        <f t="shared" si="1"/>
        <v>21</v>
      </c>
      <c r="H15" s="44">
        <f t="shared" si="2"/>
        <v>0.09523809523809523</v>
      </c>
      <c r="I15" s="55"/>
      <c r="J15" s="47"/>
      <c r="K15" s="56"/>
      <c r="L15" s="28"/>
    </row>
    <row r="16" spans="1:12" ht="18" customHeight="1" thickBot="1">
      <c r="A16" s="57"/>
      <c r="B16" s="58" t="s">
        <v>27</v>
      </c>
      <c r="C16" s="59">
        <v>0</v>
      </c>
      <c r="D16" s="60">
        <v>9</v>
      </c>
      <c r="E16" s="61">
        <f t="shared" si="0"/>
        <v>0</v>
      </c>
      <c r="F16" s="62">
        <v>5</v>
      </c>
      <c r="G16" s="63">
        <f t="shared" si="1"/>
        <v>14</v>
      </c>
      <c r="H16" s="64">
        <f t="shared" si="2"/>
        <v>0</v>
      </c>
      <c r="I16" s="65"/>
      <c r="J16" s="66"/>
      <c r="K16" s="67"/>
      <c r="L16" s="28"/>
    </row>
    <row r="17" spans="1:12" ht="18" customHeight="1" thickTop="1">
      <c r="A17" s="68" t="s">
        <v>28</v>
      </c>
      <c r="B17" s="69" t="s">
        <v>29</v>
      </c>
      <c r="C17" s="13">
        <v>3</v>
      </c>
      <c r="D17" s="14">
        <v>13</v>
      </c>
      <c r="E17" s="15">
        <f t="shared" si="0"/>
        <v>0.23076923076923078</v>
      </c>
      <c r="F17" s="16">
        <v>11</v>
      </c>
      <c r="G17" s="16">
        <f t="shared" si="1"/>
        <v>24</v>
      </c>
      <c r="H17" s="15">
        <f t="shared" si="2"/>
        <v>0.125</v>
      </c>
      <c r="I17" s="17">
        <f>SUM(C17:C22)</f>
        <v>29</v>
      </c>
      <c r="J17" s="18">
        <f>SUM(G17:G22)</f>
        <v>278</v>
      </c>
      <c r="K17" s="19">
        <f>I17/J17</f>
        <v>0.10431654676258993</v>
      </c>
      <c r="L17" s="28"/>
    </row>
    <row r="18" spans="1:12" ht="18" customHeight="1">
      <c r="A18" s="70"/>
      <c r="B18" s="21" t="s">
        <v>30</v>
      </c>
      <c r="C18" s="22">
        <v>1</v>
      </c>
      <c r="D18" s="23">
        <v>6</v>
      </c>
      <c r="E18" s="26">
        <f t="shared" si="0"/>
        <v>0.16666666666666666</v>
      </c>
      <c r="F18" s="27">
        <v>7</v>
      </c>
      <c r="G18" s="16">
        <f t="shared" si="1"/>
        <v>13</v>
      </c>
      <c r="H18" s="15">
        <f t="shared" si="2"/>
        <v>0.07692307692307693</v>
      </c>
      <c r="I18" s="24"/>
      <c r="J18" s="18"/>
      <c r="K18" s="25"/>
      <c r="L18" s="28"/>
    </row>
    <row r="19" spans="1:12" ht="18" customHeight="1">
      <c r="A19" s="70"/>
      <c r="B19" s="21" t="s">
        <v>31</v>
      </c>
      <c r="C19" s="22">
        <v>20</v>
      </c>
      <c r="D19" s="23">
        <v>29</v>
      </c>
      <c r="E19" s="26">
        <f t="shared" si="0"/>
        <v>0.6896551724137931</v>
      </c>
      <c r="F19" s="27">
        <v>61</v>
      </c>
      <c r="G19" s="16">
        <f t="shared" si="1"/>
        <v>90</v>
      </c>
      <c r="H19" s="15">
        <f t="shared" si="2"/>
        <v>0.2222222222222222</v>
      </c>
      <c r="I19" s="24"/>
      <c r="J19" s="18"/>
      <c r="K19" s="25"/>
      <c r="L19" s="28"/>
    </row>
    <row r="20" spans="1:12" ht="18" customHeight="1">
      <c r="A20" s="70"/>
      <c r="B20" s="21" t="s">
        <v>32</v>
      </c>
      <c r="C20" s="22">
        <v>2</v>
      </c>
      <c r="D20" s="23">
        <v>32</v>
      </c>
      <c r="E20" s="26">
        <f t="shared" si="0"/>
        <v>0.0625</v>
      </c>
      <c r="F20" s="27">
        <v>67</v>
      </c>
      <c r="G20" s="16">
        <f t="shared" si="1"/>
        <v>99</v>
      </c>
      <c r="H20" s="15">
        <f t="shared" si="2"/>
        <v>0.020202020202020204</v>
      </c>
      <c r="I20" s="24"/>
      <c r="J20" s="18"/>
      <c r="K20" s="25"/>
      <c r="L20" s="28"/>
    </row>
    <row r="21" spans="1:12" ht="18" customHeight="1">
      <c r="A21" s="70"/>
      <c r="B21" s="21" t="s">
        <v>33</v>
      </c>
      <c r="C21" s="22">
        <v>2</v>
      </c>
      <c r="D21" s="23">
        <v>18</v>
      </c>
      <c r="E21" s="26">
        <f t="shared" si="0"/>
        <v>0.1111111111111111</v>
      </c>
      <c r="F21" s="27">
        <v>16</v>
      </c>
      <c r="G21" s="16">
        <f t="shared" si="1"/>
        <v>34</v>
      </c>
      <c r="H21" s="15">
        <f t="shared" si="2"/>
        <v>0.058823529411764705</v>
      </c>
      <c r="I21" s="24"/>
      <c r="J21" s="18"/>
      <c r="K21" s="25"/>
      <c r="L21" s="28"/>
    </row>
    <row r="22" spans="1:12" ht="18" customHeight="1" thickBot="1">
      <c r="A22" s="70"/>
      <c r="B22" s="71" t="s">
        <v>34</v>
      </c>
      <c r="C22" s="72">
        <v>1</v>
      </c>
      <c r="D22" s="73">
        <v>9</v>
      </c>
      <c r="E22" s="74">
        <f t="shared" si="0"/>
        <v>0.1111111111111111</v>
      </c>
      <c r="F22" s="75">
        <v>9</v>
      </c>
      <c r="G22" s="76">
        <f t="shared" si="1"/>
        <v>18</v>
      </c>
      <c r="H22" s="77">
        <f t="shared" si="2"/>
        <v>0.05555555555555555</v>
      </c>
      <c r="I22" s="3"/>
      <c r="J22" s="18"/>
      <c r="K22" s="78"/>
      <c r="L22" s="28"/>
    </row>
    <row r="23" spans="1:12" ht="18" customHeight="1" thickTop="1">
      <c r="A23" s="40" t="s">
        <v>35</v>
      </c>
      <c r="B23" s="79" t="s">
        <v>36</v>
      </c>
      <c r="C23" s="80">
        <v>2</v>
      </c>
      <c r="D23" s="81">
        <v>32</v>
      </c>
      <c r="E23" s="82">
        <f t="shared" si="0"/>
        <v>0.0625</v>
      </c>
      <c r="F23" s="83">
        <v>7</v>
      </c>
      <c r="G23" s="83">
        <f t="shared" si="1"/>
        <v>39</v>
      </c>
      <c r="H23" s="82">
        <f t="shared" si="2"/>
        <v>0.05128205128205128</v>
      </c>
      <c r="I23" s="84">
        <f>SUM(C23:C27)</f>
        <v>7</v>
      </c>
      <c r="J23" s="85">
        <f>SUM(G23:G27)</f>
        <v>164</v>
      </c>
      <c r="K23" s="86">
        <f>I23/J23</f>
        <v>0.042682926829268296</v>
      </c>
      <c r="L23" s="28"/>
    </row>
    <row r="24" spans="1:12" ht="18" customHeight="1">
      <c r="A24" s="49"/>
      <c r="B24" s="50" t="s">
        <v>37</v>
      </c>
      <c r="C24" s="51">
        <v>1</v>
      </c>
      <c r="D24" s="52">
        <v>24</v>
      </c>
      <c r="E24" s="53">
        <f t="shared" si="0"/>
        <v>0.041666666666666664</v>
      </c>
      <c r="F24" s="54">
        <v>25</v>
      </c>
      <c r="G24" s="45">
        <f t="shared" si="1"/>
        <v>49</v>
      </c>
      <c r="H24" s="44">
        <f t="shared" si="2"/>
        <v>0.02040816326530612</v>
      </c>
      <c r="I24" s="55"/>
      <c r="J24" s="47"/>
      <c r="K24" s="56"/>
      <c r="L24" s="28"/>
    </row>
    <row r="25" spans="1:11" ht="18" customHeight="1">
      <c r="A25" s="49"/>
      <c r="B25" s="50" t="s">
        <v>38</v>
      </c>
      <c r="C25" s="51">
        <v>2</v>
      </c>
      <c r="D25" s="52">
        <v>14</v>
      </c>
      <c r="E25" s="53">
        <f t="shared" si="0"/>
        <v>0.14285714285714285</v>
      </c>
      <c r="F25" s="54">
        <v>15</v>
      </c>
      <c r="G25" s="45">
        <f t="shared" si="1"/>
        <v>29</v>
      </c>
      <c r="H25" s="44">
        <f t="shared" si="2"/>
        <v>0.06896551724137931</v>
      </c>
      <c r="I25" s="55"/>
      <c r="J25" s="47"/>
      <c r="K25" s="56"/>
    </row>
    <row r="26" spans="1:11" ht="18" customHeight="1">
      <c r="A26" s="49"/>
      <c r="B26" s="50" t="s">
        <v>39</v>
      </c>
      <c r="C26" s="51">
        <v>1</v>
      </c>
      <c r="D26" s="52">
        <v>15</v>
      </c>
      <c r="E26" s="53">
        <f t="shared" si="0"/>
        <v>0.06666666666666667</v>
      </c>
      <c r="F26" s="54">
        <v>5</v>
      </c>
      <c r="G26" s="45">
        <f t="shared" si="1"/>
        <v>20</v>
      </c>
      <c r="H26" s="44">
        <f t="shared" si="2"/>
        <v>0.05</v>
      </c>
      <c r="I26" s="55"/>
      <c r="J26" s="47"/>
      <c r="K26" s="56"/>
    </row>
    <row r="27" spans="1:11" ht="18" customHeight="1" thickBot="1">
      <c r="A27" s="57"/>
      <c r="B27" s="58" t="s">
        <v>40</v>
      </c>
      <c r="C27" s="59">
        <v>1</v>
      </c>
      <c r="D27" s="60">
        <v>19</v>
      </c>
      <c r="E27" s="61">
        <f t="shared" si="0"/>
        <v>0.05263157894736842</v>
      </c>
      <c r="F27" s="62">
        <v>8</v>
      </c>
      <c r="G27" s="63">
        <f t="shared" si="1"/>
        <v>27</v>
      </c>
      <c r="H27" s="87">
        <f t="shared" si="2"/>
        <v>0.037037037037037035</v>
      </c>
      <c r="I27" s="65"/>
      <c r="J27" s="66"/>
      <c r="K27" s="67"/>
    </row>
    <row r="28" spans="1:11" ht="18" customHeight="1" thickTop="1">
      <c r="A28" s="70" t="s">
        <v>41</v>
      </c>
      <c r="B28" s="69" t="s">
        <v>42</v>
      </c>
      <c r="C28" s="13">
        <v>1</v>
      </c>
      <c r="D28" s="14">
        <v>7</v>
      </c>
      <c r="E28" s="15">
        <f t="shared" si="0"/>
        <v>0.14285714285714285</v>
      </c>
      <c r="F28" s="16">
        <v>7</v>
      </c>
      <c r="G28" s="16">
        <f t="shared" si="1"/>
        <v>14</v>
      </c>
      <c r="H28" s="15">
        <f t="shared" si="2"/>
        <v>0.07142857142857142</v>
      </c>
      <c r="I28" s="17">
        <f>SUM(C28:C32)</f>
        <v>5</v>
      </c>
      <c r="J28" s="18">
        <f>SUM(G28:G32)</f>
        <v>62</v>
      </c>
      <c r="K28" s="19">
        <f>I28/J28</f>
        <v>0.08064516129032258</v>
      </c>
    </row>
    <row r="29" spans="1:11" ht="18" customHeight="1">
      <c r="A29" s="70"/>
      <c r="B29" s="21" t="s">
        <v>43</v>
      </c>
      <c r="C29" s="22">
        <v>1</v>
      </c>
      <c r="D29" s="23">
        <v>7</v>
      </c>
      <c r="E29" s="15">
        <f t="shared" si="0"/>
        <v>0.14285714285714285</v>
      </c>
      <c r="F29" s="16">
        <v>6</v>
      </c>
      <c r="G29" s="16">
        <f t="shared" si="1"/>
        <v>13</v>
      </c>
      <c r="H29" s="15">
        <f t="shared" si="2"/>
        <v>0.07692307692307693</v>
      </c>
      <c r="I29" s="24"/>
      <c r="J29" s="18"/>
      <c r="K29" s="25"/>
    </row>
    <row r="30" spans="1:11" ht="18" customHeight="1">
      <c r="A30" s="70"/>
      <c r="B30" s="21" t="s">
        <v>44</v>
      </c>
      <c r="C30" s="22">
        <v>0</v>
      </c>
      <c r="D30" s="23">
        <v>9</v>
      </c>
      <c r="E30" s="15">
        <f t="shared" si="0"/>
        <v>0</v>
      </c>
      <c r="F30" s="16">
        <v>3</v>
      </c>
      <c r="G30" s="16">
        <f t="shared" si="1"/>
        <v>12</v>
      </c>
      <c r="H30" s="15">
        <f t="shared" si="2"/>
        <v>0</v>
      </c>
      <c r="I30" s="24"/>
      <c r="J30" s="18"/>
      <c r="K30" s="25"/>
    </row>
    <row r="31" spans="1:11" ht="18" customHeight="1">
      <c r="A31" s="70"/>
      <c r="B31" s="21" t="s">
        <v>45</v>
      </c>
      <c r="C31" s="22">
        <v>1</v>
      </c>
      <c r="D31" s="23">
        <v>7</v>
      </c>
      <c r="E31" s="15">
        <f t="shared" si="0"/>
        <v>0.14285714285714285</v>
      </c>
      <c r="F31" s="16">
        <v>6</v>
      </c>
      <c r="G31" s="16">
        <f t="shared" si="1"/>
        <v>13</v>
      </c>
      <c r="H31" s="15">
        <f t="shared" si="2"/>
        <v>0.07692307692307693</v>
      </c>
      <c r="I31" s="24"/>
      <c r="J31" s="18"/>
      <c r="K31" s="25"/>
    </row>
    <row r="32" spans="1:11" ht="18" customHeight="1" thickBot="1">
      <c r="A32" s="70"/>
      <c r="B32" s="71" t="s">
        <v>46</v>
      </c>
      <c r="C32" s="72">
        <v>2</v>
      </c>
      <c r="D32" s="73">
        <v>9</v>
      </c>
      <c r="E32" s="88">
        <f t="shared" si="0"/>
        <v>0.2222222222222222</v>
      </c>
      <c r="F32" s="76">
        <v>1</v>
      </c>
      <c r="G32" s="76">
        <f t="shared" si="1"/>
        <v>10</v>
      </c>
      <c r="H32" s="88">
        <f t="shared" si="2"/>
        <v>0.2</v>
      </c>
      <c r="I32" s="3"/>
      <c r="J32" s="18"/>
      <c r="K32" s="78"/>
    </row>
    <row r="33" spans="1:11" ht="18" customHeight="1" thickTop="1">
      <c r="A33" s="40" t="s">
        <v>47</v>
      </c>
      <c r="B33" s="79" t="s">
        <v>48</v>
      </c>
      <c r="C33" s="80">
        <v>3</v>
      </c>
      <c r="D33" s="81">
        <v>7</v>
      </c>
      <c r="E33" s="82">
        <f t="shared" si="0"/>
        <v>0.42857142857142855</v>
      </c>
      <c r="F33" s="83">
        <v>2</v>
      </c>
      <c r="G33" s="83">
        <f t="shared" si="1"/>
        <v>9</v>
      </c>
      <c r="H33" s="82">
        <f t="shared" si="2"/>
        <v>0.3333333333333333</v>
      </c>
      <c r="I33" s="84">
        <f>SUM(C33:C39)</f>
        <v>12</v>
      </c>
      <c r="J33" s="85">
        <f>SUM(G33:G39)</f>
        <v>76</v>
      </c>
      <c r="K33" s="86">
        <f>I33/J33</f>
        <v>0.15789473684210525</v>
      </c>
    </row>
    <row r="34" spans="1:11" ht="18" customHeight="1">
      <c r="A34" s="49"/>
      <c r="B34" s="50" t="s">
        <v>49</v>
      </c>
      <c r="C34" s="51">
        <v>2</v>
      </c>
      <c r="D34" s="52">
        <v>5</v>
      </c>
      <c r="E34" s="44">
        <f t="shared" si="0"/>
        <v>0.4</v>
      </c>
      <c r="F34" s="45">
        <v>0</v>
      </c>
      <c r="G34" s="45">
        <f t="shared" si="1"/>
        <v>5</v>
      </c>
      <c r="H34" s="44">
        <f t="shared" si="2"/>
        <v>0.4</v>
      </c>
      <c r="I34" s="55"/>
      <c r="J34" s="47"/>
      <c r="K34" s="56"/>
    </row>
    <row r="35" spans="1:11" ht="18" customHeight="1">
      <c r="A35" s="49"/>
      <c r="B35" s="50" t="s">
        <v>50</v>
      </c>
      <c r="C35" s="51">
        <v>1</v>
      </c>
      <c r="D35" s="52">
        <v>1</v>
      </c>
      <c r="E35" s="44">
        <f t="shared" si="0"/>
        <v>1</v>
      </c>
      <c r="F35" s="45">
        <v>23</v>
      </c>
      <c r="G35" s="45">
        <f t="shared" si="1"/>
        <v>24</v>
      </c>
      <c r="H35" s="44">
        <f t="shared" si="2"/>
        <v>0.041666666666666664</v>
      </c>
      <c r="I35" s="55"/>
      <c r="J35" s="47"/>
      <c r="K35" s="56"/>
    </row>
    <row r="36" spans="1:11" ht="18" customHeight="1">
      <c r="A36" s="49"/>
      <c r="B36" s="50" t="s">
        <v>51</v>
      </c>
      <c r="C36" s="51">
        <v>1</v>
      </c>
      <c r="D36" s="52">
        <v>7</v>
      </c>
      <c r="E36" s="44">
        <f t="shared" si="0"/>
        <v>0.14285714285714285</v>
      </c>
      <c r="F36" s="45">
        <v>1</v>
      </c>
      <c r="G36" s="45">
        <f t="shared" si="1"/>
        <v>8</v>
      </c>
      <c r="H36" s="44">
        <f t="shared" si="2"/>
        <v>0.125</v>
      </c>
      <c r="I36" s="55"/>
      <c r="J36" s="47"/>
      <c r="K36" s="56"/>
    </row>
    <row r="37" spans="1:11" ht="18" customHeight="1">
      <c r="A37" s="49"/>
      <c r="B37" s="50" t="s">
        <v>52</v>
      </c>
      <c r="C37" s="51">
        <v>1</v>
      </c>
      <c r="D37" s="52">
        <v>9</v>
      </c>
      <c r="E37" s="44">
        <f t="shared" si="0"/>
        <v>0.1111111111111111</v>
      </c>
      <c r="F37" s="45">
        <v>4</v>
      </c>
      <c r="G37" s="45">
        <f t="shared" si="1"/>
        <v>13</v>
      </c>
      <c r="H37" s="44">
        <f t="shared" si="2"/>
        <v>0.07692307692307693</v>
      </c>
      <c r="I37" s="55"/>
      <c r="J37" s="47"/>
      <c r="K37" s="56"/>
    </row>
    <row r="38" spans="1:11" ht="18" customHeight="1">
      <c r="A38" s="49"/>
      <c r="B38" s="50" t="s">
        <v>53</v>
      </c>
      <c r="C38" s="51">
        <v>1</v>
      </c>
      <c r="D38" s="52">
        <v>5</v>
      </c>
      <c r="E38" s="44">
        <f t="shared" si="0"/>
        <v>0.2</v>
      </c>
      <c r="F38" s="45">
        <v>0</v>
      </c>
      <c r="G38" s="45">
        <f t="shared" si="1"/>
        <v>5</v>
      </c>
      <c r="H38" s="44">
        <f t="shared" si="2"/>
        <v>0.2</v>
      </c>
      <c r="I38" s="55"/>
      <c r="J38" s="47"/>
      <c r="K38" s="56"/>
    </row>
    <row r="39" spans="1:11" ht="18" customHeight="1" thickBot="1">
      <c r="A39" s="57"/>
      <c r="B39" s="58" t="s">
        <v>54</v>
      </c>
      <c r="C39" s="59">
        <v>3</v>
      </c>
      <c r="D39" s="60">
        <v>11</v>
      </c>
      <c r="E39" s="87">
        <f t="shared" si="0"/>
        <v>0.2727272727272727</v>
      </c>
      <c r="F39" s="63">
        <v>1</v>
      </c>
      <c r="G39" s="63">
        <f t="shared" si="1"/>
        <v>12</v>
      </c>
      <c r="H39" s="87">
        <f t="shared" si="2"/>
        <v>0.25</v>
      </c>
      <c r="I39" s="65"/>
      <c r="J39" s="66"/>
      <c r="K39" s="67"/>
    </row>
    <row r="40" spans="1:11" ht="18" customHeight="1" thickTop="1">
      <c r="A40" s="70" t="s">
        <v>55</v>
      </c>
      <c r="B40" s="69" t="s">
        <v>56</v>
      </c>
      <c r="C40" s="13">
        <v>4</v>
      </c>
      <c r="D40" s="14">
        <v>21</v>
      </c>
      <c r="E40" s="15">
        <f t="shared" si="0"/>
        <v>0.19047619047619047</v>
      </c>
      <c r="F40" s="16">
        <v>3</v>
      </c>
      <c r="G40" s="16">
        <f t="shared" si="1"/>
        <v>24</v>
      </c>
      <c r="H40" s="15">
        <f t="shared" si="2"/>
        <v>0.16666666666666666</v>
      </c>
      <c r="I40" s="17">
        <f>SUM(C40:C42)</f>
        <v>5</v>
      </c>
      <c r="J40" s="18">
        <f>SUM(G40:G42)</f>
        <v>79</v>
      </c>
      <c r="K40" s="19">
        <f>I40/J40</f>
        <v>0.06329113924050633</v>
      </c>
    </row>
    <row r="41" spans="1:11" ht="18" customHeight="1">
      <c r="A41" s="70"/>
      <c r="B41" s="21" t="s">
        <v>57</v>
      </c>
      <c r="C41" s="22">
        <v>0</v>
      </c>
      <c r="D41" s="23">
        <v>20</v>
      </c>
      <c r="E41" s="15">
        <f t="shared" si="0"/>
        <v>0</v>
      </c>
      <c r="F41" s="16">
        <v>7</v>
      </c>
      <c r="G41" s="16">
        <f t="shared" si="1"/>
        <v>27</v>
      </c>
      <c r="H41" s="15">
        <f t="shared" si="2"/>
        <v>0</v>
      </c>
      <c r="I41" s="24"/>
      <c r="J41" s="18"/>
      <c r="K41" s="25"/>
    </row>
    <row r="42" spans="1:11" ht="18" customHeight="1" thickBot="1">
      <c r="A42" s="70"/>
      <c r="B42" s="71" t="s">
        <v>58</v>
      </c>
      <c r="C42" s="72">
        <v>1</v>
      </c>
      <c r="D42" s="73">
        <v>24</v>
      </c>
      <c r="E42" s="88">
        <f t="shared" si="0"/>
        <v>0.041666666666666664</v>
      </c>
      <c r="F42" s="76">
        <v>4</v>
      </c>
      <c r="G42" s="76">
        <f t="shared" si="1"/>
        <v>28</v>
      </c>
      <c r="H42" s="88">
        <f t="shared" si="2"/>
        <v>0.03571428571428571</v>
      </c>
      <c r="I42" s="3"/>
      <c r="J42" s="18"/>
      <c r="K42" s="78"/>
    </row>
    <row r="43" spans="1:11" ht="18" customHeight="1" thickTop="1">
      <c r="A43" s="40" t="s">
        <v>59</v>
      </c>
      <c r="B43" s="79" t="s">
        <v>60</v>
      </c>
      <c r="C43" s="80">
        <v>2</v>
      </c>
      <c r="D43" s="81">
        <v>30</v>
      </c>
      <c r="E43" s="82">
        <f t="shared" si="0"/>
        <v>0.06666666666666667</v>
      </c>
      <c r="F43" s="83">
        <v>20</v>
      </c>
      <c r="G43" s="83">
        <f t="shared" si="1"/>
        <v>50</v>
      </c>
      <c r="H43" s="82">
        <f t="shared" si="2"/>
        <v>0.04</v>
      </c>
      <c r="I43" s="84">
        <f>SUM(C43:C49)</f>
        <v>16</v>
      </c>
      <c r="J43" s="85">
        <f>SUM(G43:G49)</f>
        <v>250</v>
      </c>
      <c r="K43" s="86">
        <f>I43/J43</f>
        <v>0.064</v>
      </c>
    </row>
    <row r="44" spans="1:11" ht="18" customHeight="1">
      <c r="A44" s="49"/>
      <c r="B44" s="50" t="s">
        <v>61</v>
      </c>
      <c r="C44" s="51">
        <v>7</v>
      </c>
      <c r="D44" s="52">
        <v>23</v>
      </c>
      <c r="E44" s="44">
        <f t="shared" si="0"/>
        <v>0.30434782608695654</v>
      </c>
      <c r="F44" s="45">
        <v>7</v>
      </c>
      <c r="G44" s="45">
        <f t="shared" si="1"/>
        <v>30</v>
      </c>
      <c r="H44" s="44">
        <f t="shared" si="2"/>
        <v>0.23333333333333334</v>
      </c>
      <c r="I44" s="55"/>
      <c r="J44" s="47"/>
      <c r="K44" s="56"/>
    </row>
    <row r="45" spans="1:11" ht="18" customHeight="1">
      <c r="A45" s="49"/>
      <c r="B45" s="50" t="s">
        <v>62</v>
      </c>
      <c r="C45" s="51">
        <v>2</v>
      </c>
      <c r="D45" s="52">
        <v>15</v>
      </c>
      <c r="E45" s="44">
        <f t="shared" si="0"/>
        <v>0.13333333333333333</v>
      </c>
      <c r="F45" s="45">
        <v>7</v>
      </c>
      <c r="G45" s="45">
        <f t="shared" si="1"/>
        <v>22</v>
      </c>
      <c r="H45" s="44">
        <f t="shared" si="2"/>
        <v>0.09090909090909091</v>
      </c>
      <c r="I45" s="55"/>
      <c r="J45" s="47"/>
      <c r="K45" s="56"/>
    </row>
    <row r="46" spans="1:11" ht="18" customHeight="1">
      <c r="A46" s="49"/>
      <c r="B46" s="50" t="s">
        <v>63</v>
      </c>
      <c r="C46" s="51">
        <v>0</v>
      </c>
      <c r="D46" s="52">
        <v>22</v>
      </c>
      <c r="E46" s="44">
        <f t="shared" si="0"/>
        <v>0</v>
      </c>
      <c r="F46" s="45">
        <v>21</v>
      </c>
      <c r="G46" s="45">
        <f t="shared" si="1"/>
        <v>43</v>
      </c>
      <c r="H46" s="44">
        <f t="shared" si="2"/>
        <v>0</v>
      </c>
      <c r="I46" s="55"/>
      <c r="J46" s="47"/>
      <c r="K46" s="56"/>
    </row>
    <row r="47" spans="1:11" ht="18" customHeight="1">
      <c r="A47" s="49"/>
      <c r="B47" s="50" t="s">
        <v>64</v>
      </c>
      <c r="C47" s="51">
        <v>1</v>
      </c>
      <c r="D47" s="52">
        <v>18</v>
      </c>
      <c r="E47" s="44">
        <f t="shared" si="0"/>
        <v>0.05555555555555555</v>
      </c>
      <c r="F47" s="45">
        <v>22</v>
      </c>
      <c r="G47" s="45">
        <f t="shared" si="1"/>
        <v>40</v>
      </c>
      <c r="H47" s="44">
        <f t="shared" si="2"/>
        <v>0.025</v>
      </c>
      <c r="I47" s="55"/>
      <c r="J47" s="47"/>
      <c r="K47" s="56"/>
    </row>
    <row r="48" spans="1:11" ht="18" customHeight="1">
      <c r="A48" s="49"/>
      <c r="B48" s="50" t="s">
        <v>65</v>
      </c>
      <c r="C48" s="51">
        <v>0</v>
      </c>
      <c r="D48" s="52">
        <v>14</v>
      </c>
      <c r="E48" s="44">
        <f t="shared" si="0"/>
        <v>0</v>
      </c>
      <c r="F48" s="45">
        <v>13</v>
      </c>
      <c r="G48" s="45">
        <f t="shared" si="1"/>
        <v>27</v>
      </c>
      <c r="H48" s="44">
        <f t="shared" si="2"/>
        <v>0</v>
      </c>
      <c r="I48" s="55"/>
      <c r="J48" s="47"/>
      <c r="K48" s="56"/>
    </row>
    <row r="49" spans="1:11" ht="18" customHeight="1" thickBot="1">
      <c r="A49" s="57"/>
      <c r="B49" s="58" t="s">
        <v>66</v>
      </c>
      <c r="C49" s="59">
        <v>4</v>
      </c>
      <c r="D49" s="60">
        <v>19</v>
      </c>
      <c r="E49" s="87">
        <f t="shared" si="0"/>
        <v>0.21052631578947367</v>
      </c>
      <c r="F49" s="63">
        <v>19</v>
      </c>
      <c r="G49" s="63">
        <f t="shared" si="1"/>
        <v>38</v>
      </c>
      <c r="H49" s="87">
        <f t="shared" si="2"/>
        <v>0.10526315789473684</v>
      </c>
      <c r="I49" s="65"/>
      <c r="J49" s="66"/>
      <c r="K49" s="67"/>
    </row>
    <row r="50" spans="1:11" ht="18" customHeight="1" thickTop="1">
      <c r="A50" s="89" t="s">
        <v>67</v>
      </c>
      <c r="B50" s="90" t="s">
        <v>68</v>
      </c>
      <c r="C50" s="13">
        <v>0</v>
      </c>
      <c r="D50" s="14">
        <v>9</v>
      </c>
      <c r="E50" s="15">
        <f t="shared" si="0"/>
        <v>0</v>
      </c>
      <c r="F50" s="16">
        <v>1</v>
      </c>
      <c r="G50" s="16">
        <f t="shared" si="1"/>
        <v>10</v>
      </c>
      <c r="H50" s="15">
        <f t="shared" si="2"/>
        <v>0</v>
      </c>
      <c r="I50" s="91">
        <f>SUM(C50:C53)</f>
        <v>0</v>
      </c>
      <c r="J50" s="91">
        <f>SUM(G50:G53)</f>
        <v>35</v>
      </c>
      <c r="K50" s="92">
        <f>I50/J50</f>
        <v>0</v>
      </c>
    </row>
    <row r="51" spans="1:11" ht="18" customHeight="1">
      <c r="A51" s="89"/>
      <c r="B51" s="21" t="s">
        <v>69</v>
      </c>
      <c r="C51" s="22">
        <v>0</v>
      </c>
      <c r="D51" s="23">
        <v>6</v>
      </c>
      <c r="E51" s="15">
        <f t="shared" si="0"/>
        <v>0</v>
      </c>
      <c r="F51" s="16">
        <v>0</v>
      </c>
      <c r="G51" s="16">
        <f t="shared" si="1"/>
        <v>6</v>
      </c>
      <c r="H51" s="15">
        <f t="shared" si="2"/>
        <v>0</v>
      </c>
      <c r="I51" s="18"/>
      <c r="J51" s="18"/>
      <c r="K51" s="93"/>
    </row>
    <row r="52" spans="1:11" ht="27.75" customHeight="1">
      <c r="A52" s="89"/>
      <c r="B52" s="69" t="s">
        <v>70</v>
      </c>
      <c r="C52" s="22">
        <v>0</v>
      </c>
      <c r="D52" s="23">
        <v>7</v>
      </c>
      <c r="E52" s="15">
        <f t="shared" si="0"/>
        <v>0</v>
      </c>
      <c r="F52" s="16">
        <v>3</v>
      </c>
      <c r="G52" s="16">
        <f t="shared" si="1"/>
        <v>10</v>
      </c>
      <c r="H52" s="15">
        <f t="shared" si="2"/>
        <v>0</v>
      </c>
      <c r="I52" s="18"/>
      <c r="J52" s="18"/>
      <c r="K52" s="93"/>
    </row>
    <row r="53" spans="1:11" ht="27.75" customHeight="1" thickBot="1">
      <c r="A53" s="89"/>
      <c r="B53" s="71" t="s">
        <v>71</v>
      </c>
      <c r="C53" s="72">
        <v>0</v>
      </c>
      <c r="D53" s="73">
        <v>8</v>
      </c>
      <c r="E53" s="88">
        <f t="shared" si="0"/>
        <v>0</v>
      </c>
      <c r="F53" s="76">
        <v>1</v>
      </c>
      <c r="G53" s="76">
        <f t="shared" si="1"/>
        <v>9</v>
      </c>
      <c r="H53" s="88">
        <f t="shared" si="2"/>
        <v>0</v>
      </c>
      <c r="I53" s="37"/>
      <c r="J53" s="37"/>
      <c r="K53" s="94"/>
    </row>
    <row r="54" spans="1:11" s="96" customFormat="1" ht="18" customHeight="1" thickTop="1">
      <c r="A54" s="95" t="s">
        <v>72</v>
      </c>
      <c r="B54" s="79" t="s">
        <v>73</v>
      </c>
      <c r="C54" s="80">
        <v>1</v>
      </c>
      <c r="D54" s="81">
        <v>1</v>
      </c>
      <c r="E54" s="82">
        <f t="shared" si="0"/>
        <v>1</v>
      </c>
      <c r="F54" s="83">
        <v>6</v>
      </c>
      <c r="G54" s="83">
        <f t="shared" si="1"/>
        <v>7</v>
      </c>
      <c r="H54" s="82">
        <f t="shared" si="2"/>
        <v>0.14285714285714285</v>
      </c>
      <c r="I54" s="84">
        <f>SUM(C54:C56)</f>
        <v>2</v>
      </c>
      <c r="J54" s="85">
        <f>SUM(G54:G56)</f>
        <v>14</v>
      </c>
      <c r="K54" s="86">
        <f>I54/J54</f>
        <v>0.14285714285714285</v>
      </c>
    </row>
    <row r="55" spans="1:11" s="96" customFormat="1" ht="18" customHeight="1">
      <c r="A55" s="97"/>
      <c r="B55" s="98" t="s">
        <v>74</v>
      </c>
      <c r="C55" s="51">
        <v>1</v>
      </c>
      <c r="D55" s="52">
        <v>1</v>
      </c>
      <c r="E55" s="44">
        <f t="shared" si="0"/>
        <v>1</v>
      </c>
      <c r="F55" s="45">
        <v>3</v>
      </c>
      <c r="G55" s="45">
        <f t="shared" si="1"/>
        <v>4</v>
      </c>
      <c r="H55" s="44">
        <f t="shared" si="2"/>
        <v>0.25</v>
      </c>
      <c r="I55" s="55"/>
      <c r="J55" s="47"/>
      <c r="K55" s="56"/>
    </row>
    <row r="56" spans="1:11" s="96" customFormat="1" ht="18" customHeight="1" thickBot="1">
      <c r="A56" s="99"/>
      <c r="B56" s="58" t="s">
        <v>75</v>
      </c>
      <c r="C56" s="59">
        <v>0</v>
      </c>
      <c r="D56" s="60">
        <v>1</v>
      </c>
      <c r="E56" s="87">
        <f t="shared" si="0"/>
        <v>0</v>
      </c>
      <c r="F56" s="63">
        <v>2</v>
      </c>
      <c r="G56" s="63">
        <f t="shared" si="1"/>
        <v>3</v>
      </c>
      <c r="H56" s="87">
        <f t="shared" si="2"/>
        <v>0</v>
      </c>
      <c r="I56" s="65"/>
      <c r="J56" s="66"/>
      <c r="K56" s="67"/>
    </row>
    <row r="57" spans="1:11" ht="18" customHeight="1" thickTop="1">
      <c r="A57" s="89" t="s">
        <v>76</v>
      </c>
      <c r="B57" s="100" t="s">
        <v>77</v>
      </c>
      <c r="C57" s="101">
        <v>2</v>
      </c>
      <c r="D57" s="102">
        <v>30</v>
      </c>
      <c r="E57" s="77">
        <f t="shared" si="0"/>
        <v>0.06666666666666667</v>
      </c>
      <c r="F57" s="103">
        <v>41</v>
      </c>
      <c r="G57" s="16">
        <f t="shared" si="1"/>
        <v>71</v>
      </c>
      <c r="H57" s="15">
        <f t="shared" si="2"/>
        <v>0.028169014084507043</v>
      </c>
      <c r="I57" s="104">
        <f>SUM(C57)</f>
        <v>2</v>
      </c>
      <c r="J57" s="104">
        <f>SUM(G57)</f>
        <v>71</v>
      </c>
      <c r="K57" s="105">
        <f>I57/J57</f>
        <v>0.028169014084507043</v>
      </c>
    </row>
    <row r="58" spans="1:11" ht="18" customHeight="1" thickBot="1">
      <c r="A58" s="106"/>
      <c r="B58" s="107" t="s">
        <v>78</v>
      </c>
      <c r="C58" s="72">
        <v>1</v>
      </c>
      <c r="D58" s="73">
        <v>27</v>
      </c>
      <c r="E58" s="108">
        <f t="shared" si="0"/>
        <v>0.037037037037037035</v>
      </c>
      <c r="F58" s="109">
        <v>0</v>
      </c>
      <c r="G58" s="16">
        <f t="shared" si="1"/>
        <v>27</v>
      </c>
      <c r="H58" s="15">
        <f t="shared" si="2"/>
        <v>0.037037037037037035</v>
      </c>
      <c r="I58" s="110">
        <f>SUM(C58)</f>
        <v>1</v>
      </c>
      <c r="J58" s="110">
        <f>SUM(G58)</f>
        <v>27</v>
      </c>
      <c r="K58" s="111">
        <f>I58/J58</f>
        <v>0.037037037037037035</v>
      </c>
    </row>
    <row r="59" spans="1:11" ht="18" customHeight="1" thickBot="1" thickTop="1">
      <c r="A59" s="112" t="s">
        <v>79</v>
      </c>
      <c r="B59" s="113"/>
      <c r="C59" s="114"/>
      <c r="D59" s="114"/>
      <c r="E59" s="114"/>
      <c r="F59" s="115"/>
      <c r="G59" s="115"/>
      <c r="H59" s="114"/>
      <c r="I59" s="114"/>
      <c r="J59" s="114"/>
      <c r="K59" s="116"/>
    </row>
    <row r="60" spans="1:11" ht="17.25" thickTop="1">
      <c r="A60" s="117"/>
      <c r="B60" s="28"/>
      <c r="C60" s="28"/>
      <c r="D60" s="28"/>
      <c r="E60" s="28"/>
      <c r="F60" s="118"/>
      <c r="G60" s="118"/>
      <c r="H60" s="28"/>
      <c r="I60" s="28"/>
      <c r="J60" s="28"/>
      <c r="K60" s="28"/>
    </row>
    <row r="61" ht="16.5">
      <c r="A61" s="119" t="s">
        <v>80</v>
      </c>
    </row>
    <row r="62" spans="1:11" ht="17.25" customHeight="1">
      <c r="A62" s="2" t="s">
        <v>81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</row>
  </sheetData>
  <sheetProtection password="E83F" sheet="1"/>
  <mergeCells count="43">
    <mergeCell ref="A54:A56"/>
    <mergeCell ref="I54:I56"/>
    <mergeCell ref="J54:J56"/>
    <mergeCell ref="K54:K56"/>
    <mergeCell ref="A57:A58"/>
    <mergeCell ref="A43:A49"/>
    <mergeCell ref="I43:I49"/>
    <mergeCell ref="J43:J49"/>
    <mergeCell ref="K43:K49"/>
    <mergeCell ref="A50:A53"/>
    <mergeCell ref="I50:I53"/>
    <mergeCell ref="J50:J53"/>
    <mergeCell ref="K50:K53"/>
    <mergeCell ref="A33:A39"/>
    <mergeCell ref="I33:I39"/>
    <mergeCell ref="J33:J39"/>
    <mergeCell ref="K33:K39"/>
    <mergeCell ref="A40:A42"/>
    <mergeCell ref="I40:I42"/>
    <mergeCell ref="J40:J42"/>
    <mergeCell ref="K40:K42"/>
    <mergeCell ref="A23:A27"/>
    <mergeCell ref="I23:I27"/>
    <mergeCell ref="J23:J27"/>
    <mergeCell ref="K23:K27"/>
    <mergeCell ref="A28:A32"/>
    <mergeCell ref="I28:I32"/>
    <mergeCell ref="J28:J32"/>
    <mergeCell ref="K28:K32"/>
    <mergeCell ref="A12:A16"/>
    <mergeCell ref="I12:I16"/>
    <mergeCell ref="J12:J16"/>
    <mergeCell ref="K12:K16"/>
    <mergeCell ref="A17:A22"/>
    <mergeCell ref="I17:I22"/>
    <mergeCell ref="J17:J22"/>
    <mergeCell ref="K17:K22"/>
    <mergeCell ref="A1:K1"/>
    <mergeCell ref="A2:K2"/>
    <mergeCell ref="A4:A11"/>
    <mergeCell ref="I4:I11"/>
    <mergeCell ref="J4:J11"/>
    <mergeCell ref="K4:K11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淡江大學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</dc:creator>
  <cp:keywords/>
  <dc:description/>
  <cp:lastModifiedBy>Xiao</cp:lastModifiedBy>
  <dcterms:created xsi:type="dcterms:W3CDTF">2012-06-20T07:52:20Z</dcterms:created>
  <dcterms:modified xsi:type="dcterms:W3CDTF">2012-06-20T07:54:20Z</dcterms:modified>
  <cp:category/>
  <cp:version/>
  <cp:contentType/>
  <cp:contentStatus/>
</cp:coreProperties>
</file>